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10" activeTab="1"/>
  </bookViews>
  <sheets>
    <sheet name="Compounded Sum" sheetId="1" r:id="rId1"/>
    <sheet name="Ordinary Annuity" sheetId="2" r:id="rId2"/>
    <sheet name="Loan amortization" sheetId="3" r:id="rId3"/>
  </sheets>
  <calcPr calcId="145621"/>
</workbook>
</file>

<file path=xl/calcChain.xml><?xml version="1.0" encoding="utf-8"?>
<calcChain xmlns="http://schemas.openxmlformats.org/spreadsheetml/2006/main">
  <c r="C4" i="2" l="1"/>
  <c r="G8" i="2" s="1"/>
  <c r="E6" i="2" l="1"/>
  <c r="D5" i="2"/>
  <c r="F7" i="2"/>
  <c r="B4" i="3"/>
  <c r="P12" i="3"/>
  <c r="C6" i="3" s="1"/>
  <c r="C18" i="2"/>
  <c r="G22" i="2" s="1"/>
  <c r="L22" i="2"/>
  <c r="C4" i="3" l="1"/>
  <c r="D4" i="3" s="1"/>
  <c r="E4" i="3" s="1"/>
  <c r="F4" i="3" s="1"/>
  <c r="G4" i="3" s="1"/>
  <c r="H4" i="3" s="1"/>
  <c r="I4" i="3" s="1"/>
  <c r="J4" i="3" s="1"/>
  <c r="K4" i="3" s="1"/>
  <c r="L4" i="3" s="1"/>
  <c r="B18" i="3"/>
  <c r="C16" i="3"/>
  <c r="C18" i="3" s="1"/>
  <c r="D6" i="3"/>
  <c r="K14" i="3"/>
  <c r="L14" i="3" s="1"/>
  <c r="I12" i="3"/>
  <c r="J12" i="3" s="1"/>
  <c r="K12" i="3" s="1"/>
  <c r="L12" i="3" s="1"/>
  <c r="G10" i="3"/>
  <c r="H10" i="3" s="1"/>
  <c r="I10" i="3" s="1"/>
  <c r="J10" i="3" s="1"/>
  <c r="K10" i="3" s="1"/>
  <c r="L10" i="3" s="1"/>
  <c r="E8" i="3"/>
  <c r="F8" i="3" s="1"/>
  <c r="G8" i="3" s="1"/>
  <c r="H8" i="3" s="1"/>
  <c r="I8" i="3" s="1"/>
  <c r="J8" i="3" s="1"/>
  <c r="K8" i="3" s="1"/>
  <c r="L8" i="3" s="1"/>
  <c r="L15" i="3"/>
  <c r="J13" i="3"/>
  <c r="K13" i="3" s="1"/>
  <c r="L13" i="3" s="1"/>
  <c r="H11" i="3"/>
  <c r="I11" i="3" s="1"/>
  <c r="J11" i="3" s="1"/>
  <c r="K11" i="3" s="1"/>
  <c r="L11" i="3" s="1"/>
  <c r="F9" i="3"/>
  <c r="G9" i="3" s="1"/>
  <c r="H9" i="3" s="1"/>
  <c r="I9" i="3" s="1"/>
  <c r="J9" i="3" s="1"/>
  <c r="K9" i="3" s="1"/>
  <c r="L9" i="3" s="1"/>
  <c r="D7" i="3"/>
  <c r="E7" i="3" s="1"/>
  <c r="F7" i="3" s="1"/>
  <c r="G7" i="3" s="1"/>
  <c r="H7" i="3" s="1"/>
  <c r="I7" i="3" s="1"/>
  <c r="J7" i="3" s="1"/>
  <c r="K7" i="3" s="1"/>
  <c r="L7" i="3" s="1"/>
  <c r="D18" i="2"/>
  <c r="F21" i="2"/>
  <c r="G21" i="2" s="1"/>
  <c r="C23" i="2"/>
  <c r="D19" i="2"/>
  <c r="E19" i="2" s="1"/>
  <c r="F19" i="2" s="1"/>
  <c r="G19" i="2" s="1"/>
  <c r="E20" i="2"/>
  <c r="F20" i="2" s="1"/>
  <c r="G20" i="2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C20" i="1"/>
  <c r="D16" i="3" l="1"/>
  <c r="D18" i="3" s="1"/>
  <c r="E6" i="3"/>
  <c r="E18" i="2"/>
  <c r="D23" i="2"/>
  <c r="F6" i="3" l="1"/>
  <c r="E16" i="3"/>
  <c r="E18" i="3" s="1"/>
  <c r="F18" i="2"/>
  <c r="E23" i="2"/>
  <c r="G6" i="3" l="1"/>
  <c r="F16" i="3"/>
  <c r="F18" i="3" s="1"/>
  <c r="G18" i="2"/>
  <c r="G23" i="2" s="1"/>
  <c r="F23" i="2"/>
  <c r="H6" i="3" l="1"/>
  <c r="G16" i="3"/>
  <c r="G18" i="3" s="1"/>
  <c r="I6" i="3" l="1"/>
  <c r="H16" i="3"/>
  <c r="H18" i="3" s="1"/>
  <c r="J6" i="3" l="1"/>
  <c r="I16" i="3"/>
  <c r="I18" i="3" s="1"/>
  <c r="K6" i="3" l="1"/>
  <c r="J16" i="3"/>
  <c r="J18" i="3" s="1"/>
  <c r="L6" i="3" l="1"/>
  <c r="L16" i="3" s="1"/>
  <c r="L18" i="3" s="1"/>
  <c r="K16" i="3"/>
  <c r="K18" i="3" s="1"/>
</calcChain>
</file>

<file path=xl/sharedStrings.xml><?xml version="1.0" encoding="utf-8"?>
<sst xmlns="http://schemas.openxmlformats.org/spreadsheetml/2006/main" count="36" uniqueCount="28">
  <si>
    <t>Time</t>
  </si>
  <si>
    <t>S=P(1+i)^n</t>
  </si>
  <si>
    <t>P=</t>
  </si>
  <si>
    <t>i=</t>
  </si>
  <si>
    <t>n=</t>
  </si>
  <si>
    <t>S=</t>
  </si>
  <si>
    <t>Sum</t>
  </si>
  <si>
    <t>S=P[(1+i)^n-1/i]</t>
  </si>
  <si>
    <t xml:space="preserve">Time </t>
  </si>
  <si>
    <t>R=Pi/(1-(1=i)^-n)</t>
  </si>
  <si>
    <t>R=</t>
  </si>
  <si>
    <t>Amount outstanding</t>
  </si>
  <si>
    <t>Amount paid</t>
  </si>
  <si>
    <t>Amount owed</t>
  </si>
  <si>
    <t>Compound Interest</t>
  </si>
  <si>
    <t>Sum of Annuity</t>
  </si>
  <si>
    <t>Formula to calculate the sum of annuity</t>
  </si>
  <si>
    <t>This formula is used to calculate the sum after n compounding periods, i interest rate per period and P as the principal</t>
  </si>
  <si>
    <t>Loan Amortization</t>
  </si>
  <si>
    <t>Formula to calculate the repayment</t>
  </si>
  <si>
    <t>Table 1: Time-Value of Money</t>
  </si>
  <si>
    <t>Table 2: Formula to calculate the compounded sum</t>
  </si>
  <si>
    <t>Select your values of P, i, and n in Table 2 to show the time-value of money</t>
  </si>
  <si>
    <t>Table 1: Payment/Deposit at regular time interval</t>
  </si>
  <si>
    <t>Table 2: Payments/Deposits are compounded accordingly</t>
  </si>
  <si>
    <t>Table 3: This calculator calculates the sum of annuity with P, i and n as inputs</t>
  </si>
  <si>
    <t>Table 1:  Simple loan amortization schedule</t>
  </si>
  <si>
    <t>Table 2: Calculator to calculate the value of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</si>
</sst>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/>
    <xf numFmtId="9" fontId="0" fillId="0" borderId="1" xfId="0" applyNumberFormat="1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9" fontId="0" fillId="0" borderId="2" xfId="0" applyNumberFormat="1" applyBorder="1"/>
    <xf numFmtId="0" fontId="0" fillId="0" borderId="3" xfId="0" applyBorder="1"/>
    <xf numFmtId="0" fontId="0" fillId="2" borderId="0" xfId="0" applyFill="1"/>
    <xf numFmtId="0" fontId="0" fillId="4" borderId="0" xfId="0" applyFill="1"/>
    <xf numFmtId="0" fontId="1" fillId="5" borderId="1" xfId="0" applyFont="1" applyFill="1" applyBorder="1"/>
    <xf numFmtId="0" fontId="0" fillId="6" borderId="1" xfId="0" applyFill="1" applyBorder="1"/>
    <xf numFmtId="0" fontId="2" fillId="0" borderId="0" xfId="0" applyFont="1"/>
    <xf numFmtId="0" fontId="0" fillId="7" borderId="0" xfId="0" applyFill="1"/>
    <xf numFmtId="0" fontId="0" fillId="8" borderId="0" xfId="0" applyFill="1"/>
    <xf numFmtId="0" fontId="0" fillId="8" borderId="1" xfId="0" applyFill="1" applyBorder="1"/>
    <xf numFmtId="0" fontId="0" fillId="7" borderId="1" xfId="0" applyFill="1" applyBorder="1"/>
    <xf numFmtId="0" fontId="2" fillId="4" borderId="0" xfId="0" applyFont="1" applyFill="1"/>
    <xf numFmtId="0" fontId="3" fillId="4" borderId="0" xfId="0" applyFont="1" applyFill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11" borderId="0" xfId="0" applyFill="1"/>
    <xf numFmtId="0" fontId="4" fillId="4" borderId="0" xfId="0" applyFont="1" applyFill="1"/>
    <xf numFmtId="0" fontId="4" fillId="2" borderId="0" xfId="0" applyFont="1" applyFill="1"/>
    <xf numFmtId="0" fontId="0" fillId="2" borderId="14" xfId="0" applyFill="1" applyBorder="1"/>
    <xf numFmtId="0" fontId="0" fillId="6" borderId="0" xfId="0" applyFill="1"/>
    <xf numFmtId="0" fontId="0" fillId="2" borderId="2" xfId="0" applyFill="1" applyBorder="1"/>
    <xf numFmtId="0" fontId="0" fillId="9" borderId="2" xfId="0" applyFill="1" applyBorder="1"/>
    <xf numFmtId="0" fontId="4" fillId="12" borderId="2" xfId="0" applyFont="1" applyFill="1" applyBorder="1"/>
    <xf numFmtId="0" fontId="1" fillId="3" borderId="2" xfId="0" applyFont="1" applyFill="1" applyBorder="1"/>
    <xf numFmtId="0" fontId="1" fillId="10" borderId="2" xfId="0" applyFont="1" applyFill="1" applyBorder="1"/>
    <xf numFmtId="0" fontId="0" fillId="13" borderId="15" xfId="0" applyFill="1" applyBorder="1"/>
    <xf numFmtId="0" fontId="0" fillId="13" borderId="16" xfId="0" applyFill="1" applyBorder="1"/>
    <xf numFmtId="0" fontId="0" fillId="13" borderId="17" xfId="0" applyFill="1" applyBorder="1"/>
    <xf numFmtId="0" fontId="0" fillId="2" borderId="12" xfId="0" applyFill="1" applyBorder="1"/>
    <xf numFmtId="0" fontId="0" fillId="2" borderId="3" xfId="0" applyFill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L21" sqref="L21"/>
    </sheetView>
  </sheetViews>
  <sheetFormatPr defaultRowHeight="15" x14ac:dyDescent="0.25"/>
  <cols>
    <col min="14" max="14" width="12.85546875" customWidth="1"/>
    <col min="15" max="15" width="15.42578125" customWidth="1"/>
  </cols>
  <sheetData>
    <row r="1" spans="1:17" x14ac:dyDescent="0.25">
      <c r="A1" s="18" t="s">
        <v>14</v>
      </c>
      <c r="B1" s="18"/>
    </row>
    <row r="3" spans="1:17" ht="15.75" thickBot="1" x14ac:dyDescent="0.3">
      <c r="A3" s="14" t="s">
        <v>20</v>
      </c>
      <c r="B3" s="14"/>
      <c r="C3" s="14"/>
    </row>
    <row r="4" spans="1:17" ht="16.5" thickTop="1" thickBot="1" x14ac:dyDescent="0.3">
      <c r="A4" s="16" t="s">
        <v>0</v>
      </c>
      <c r="B4" s="17">
        <v>0</v>
      </c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</row>
    <row r="5" spans="1:17" ht="16.5" thickTop="1" thickBot="1" x14ac:dyDescent="0.3">
      <c r="A5" s="16" t="s">
        <v>6</v>
      </c>
      <c r="B5" s="17">
        <f>$C$16</f>
        <v>200</v>
      </c>
      <c r="C5" s="17">
        <f t="shared" ref="C5:L5" si="0">B5*(1+$C$17)</f>
        <v>220.00000000000003</v>
      </c>
      <c r="D5" s="17">
        <f t="shared" si="0"/>
        <v>242.00000000000006</v>
      </c>
      <c r="E5" s="17">
        <f t="shared" si="0"/>
        <v>266.2000000000001</v>
      </c>
      <c r="F5" s="17">
        <f t="shared" si="0"/>
        <v>292.82000000000016</v>
      </c>
      <c r="G5" s="17">
        <f t="shared" si="0"/>
        <v>322.1020000000002</v>
      </c>
      <c r="H5" s="17">
        <f t="shared" si="0"/>
        <v>354.31220000000025</v>
      </c>
      <c r="I5" s="17">
        <f t="shared" si="0"/>
        <v>389.7434200000003</v>
      </c>
      <c r="J5" s="17">
        <f t="shared" si="0"/>
        <v>428.71776200000039</v>
      </c>
      <c r="K5" s="17">
        <f t="shared" si="0"/>
        <v>471.58953820000045</v>
      </c>
      <c r="L5" s="17">
        <f t="shared" si="0"/>
        <v>518.74849202000053</v>
      </c>
      <c r="M5" s="1"/>
      <c r="N5" s="1"/>
      <c r="O5" s="1"/>
    </row>
    <row r="6" spans="1:17" ht="15.75" thickTop="1" x14ac:dyDescent="0.25"/>
    <row r="7" spans="1:17" x14ac:dyDescent="0.25">
      <c r="A7" s="15"/>
      <c r="B7" s="15"/>
      <c r="C7" s="15"/>
      <c r="D7" s="15"/>
      <c r="E7" s="15"/>
      <c r="F7" s="15"/>
      <c r="G7" s="15"/>
      <c r="H7" s="15"/>
    </row>
    <row r="8" spans="1:17" x14ac:dyDescent="0.25">
      <c r="A8" s="20" t="s">
        <v>22</v>
      </c>
      <c r="B8" s="20"/>
      <c r="C8" s="20"/>
      <c r="D8" s="20"/>
      <c r="E8" s="20"/>
      <c r="F8" s="20"/>
      <c r="G8" s="20"/>
      <c r="H8" s="20"/>
    </row>
    <row r="14" spans="1:17" x14ac:dyDescent="0.25">
      <c r="A14" s="14" t="s">
        <v>21</v>
      </c>
      <c r="B14" s="14"/>
      <c r="C14" s="14"/>
      <c r="D14" s="14"/>
      <c r="E14" s="14"/>
    </row>
    <row r="15" spans="1:17" ht="15.75" thickBot="1" x14ac:dyDescent="0.3"/>
    <row r="16" spans="1:17" ht="16.5" thickTop="1" thickBot="1" x14ac:dyDescent="0.3">
      <c r="B16" s="22" t="s">
        <v>2</v>
      </c>
      <c r="C16" s="2">
        <v>200</v>
      </c>
      <c r="E16" s="20" t="s">
        <v>1</v>
      </c>
      <c r="F16" s="20"/>
      <c r="G16" s="20" t="s">
        <v>17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2:3" ht="16.5" thickTop="1" thickBot="1" x14ac:dyDescent="0.3">
      <c r="B17" s="22" t="s">
        <v>3</v>
      </c>
      <c r="C17" s="3">
        <v>0.1</v>
      </c>
    </row>
    <row r="18" spans="2:3" ht="16.5" thickTop="1" thickBot="1" x14ac:dyDescent="0.3">
      <c r="B18" s="22" t="s">
        <v>4</v>
      </c>
      <c r="C18" s="2">
        <v>5</v>
      </c>
    </row>
    <row r="19" spans="2:3" ht="16.5" thickTop="1" thickBot="1" x14ac:dyDescent="0.3">
      <c r="B19" s="2"/>
      <c r="C19" s="2"/>
    </row>
    <row r="20" spans="2:3" ht="16.5" thickTop="1" thickBot="1" x14ac:dyDescent="0.3">
      <c r="B20" s="21" t="s">
        <v>5</v>
      </c>
      <c r="C20" s="21">
        <f>C16*(1+C17)^C18</f>
        <v>322.10200000000009</v>
      </c>
    </row>
    <row r="21" spans="2: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13" workbookViewId="0">
      <selection activeCell="K29" sqref="K29"/>
    </sheetView>
  </sheetViews>
  <sheetFormatPr defaultRowHeight="15" x14ac:dyDescent="0.25"/>
  <sheetData>
    <row r="1" spans="1:18" x14ac:dyDescent="0.25">
      <c r="A1" s="23" t="s">
        <v>15</v>
      </c>
      <c r="B1" s="24"/>
    </row>
    <row r="2" spans="1:18" ht="15.75" thickBot="1" x14ac:dyDescent="0.3">
      <c r="B2" s="28" t="s">
        <v>23</v>
      </c>
      <c r="C2" s="28"/>
      <c r="D2" s="28"/>
      <c r="E2" s="28"/>
      <c r="F2" s="28"/>
    </row>
    <row r="3" spans="1:18" x14ac:dyDescent="0.25">
      <c r="A3" t="s">
        <v>0</v>
      </c>
      <c r="B3" s="25">
        <v>0</v>
      </c>
      <c r="C3" s="26">
        <v>1</v>
      </c>
      <c r="D3" s="26">
        <v>2</v>
      </c>
      <c r="E3" s="26">
        <v>3</v>
      </c>
      <c r="F3" s="26">
        <v>4</v>
      </c>
      <c r="G3" s="27">
        <v>5</v>
      </c>
    </row>
    <row r="4" spans="1:18" x14ac:dyDescent="0.25">
      <c r="B4" s="5"/>
      <c r="C4" s="4">
        <f>L18</f>
        <v>100</v>
      </c>
      <c r="D4" s="4"/>
      <c r="E4" s="4"/>
      <c r="F4" s="4"/>
      <c r="G4" s="6"/>
    </row>
    <row r="5" spans="1:18" x14ac:dyDescent="0.25">
      <c r="B5" s="5"/>
      <c r="C5" s="4"/>
      <c r="D5" s="4">
        <f>C4</f>
        <v>100</v>
      </c>
      <c r="E5" s="4"/>
      <c r="F5" s="4"/>
      <c r="G5" s="6"/>
    </row>
    <row r="6" spans="1:18" x14ac:dyDescent="0.25">
      <c r="B6" s="5"/>
      <c r="C6" s="4"/>
      <c r="D6" s="4"/>
      <c r="E6" s="4">
        <f>C4</f>
        <v>100</v>
      </c>
      <c r="F6" s="4"/>
      <c r="G6" s="6"/>
    </row>
    <row r="7" spans="1:18" x14ac:dyDescent="0.25">
      <c r="B7" s="5"/>
      <c r="C7" s="4"/>
      <c r="D7" s="4"/>
      <c r="E7" s="4"/>
      <c r="F7" s="4">
        <f>C4</f>
        <v>100</v>
      </c>
      <c r="G7" s="6"/>
    </row>
    <row r="8" spans="1:18" x14ac:dyDescent="0.25">
      <c r="B8" s="5"/>
      <c r="C8" s="4"/>
      <c r="D8" s="4"/>
      <c r="E8" s="4"/>
      <c r="F8" s="4"/>
      <c r="G8" s="6">
        <f>C4</f>
        <v>100</v>
      </c>
      <c r="I8" s="4"/>
    </row>
    <row r="9" spans="1:18" ht="15.75" thickBot="1" x14ac:dyDescent="0.3">
      <c r="B9" s="7"/>
      <c r="C9" s="8"/>
      <c r="D9" s="8"/>
      <c r="E9" s="8"/>
      <c r="F9" s="8"/>
      <c r="G9" s="9"/>
    </row>
    <row r="11" spans="1:18" x14ac:dyDescent="0.25">
      <c r="E11" s="15"/>
    </row>
    <row r="13" spans="1:18" x14ac:dyDescent="0.25">
      <c r="K13" s="30" t="s">
        <v>7</v>
      </c>
      <c r="L13" s="30"/>
      <c r="M13" s="30" t="s">
        <v>16</v>
      </c>
      <c r="N13" s="30"/>
      <c r="O13" s="30"/>
      <c r="P13" s="30"/>
    </row>
    <row r="15" spans="1:18" x14ac:dyDescent="0.25">
      <c r="B15" s="28" t="s">
        <v>24</v>
      </c>
      <c r="C15" s="28"/>
      <c r="D15" s="28"/>
      <c r="E15" s="28"/>
      <c r="F15" s="28"/>
      <c r="G15" s="28"/>
      <c r="J15" s="15"/>
      <c r="K15" s="15"/>
      <c r="L15" s="29"/>
      <c r="M15" s="15"/>
      <c r="N15" s="15"/>
    </row>
    <row r="16" spans="1:18" x14ac:dyDescent="0.25">
      <c r="K16" s="19" t="s">
        <v>25</v>
      </c>
      <c r="L16" s="19"/>
      <c r="M16" s="19"/>
      <c r="N16" s="19"/>
      <c r="O16" s="19"/>
      <c r="P16" s="19"/>
      <c r="Q16" s="19"/>
      <c r="R16" s="19"/>
    </row>
    <row r="17" spans="2:12" x14ac:dyDescent="0.25">
      <c r="B17" s="4">
        <v>0</v>
      </c>
      <c r="C17" s="4">
        <v>1</v>
      </c>
      <c r="D17" s="4">
        <v>2</v>
      </c>
      <c r="E17" s="4">
        <v>3</v>
      </c>
      <c r="F17" s="4">
        <v>4</v>
      </c>
      <c r="G17" s="4">
        <v>5</v>
      </c>
    </row>
    <row r="18" spans="2:12" x14ac:dyDescent="0.25">
      <c r="B18" s="4"/>
      <c r="C18" s="4">
        <f>L18</f>
        <v>100</v>
      </c>
      <c r="D18" s="4">
        <f>C18*(1+$L$19)</f>
        <v>110.00000000000001</v>
      </c>
      <c r="E18" s="4">
        <f>D18*(1+$L$19)</f>
        <v>121.00000000000003</v>
      </c>
      <c r="F18" s="4">
        <f>E18*(1+$L$19)</f>
        <v>133.10000000000005</v>
      </c>
      <c r="G18" s="4">
        <f>F18*(1+$L$19)</f>
        <v>146.41000000000008</v>
      </c>
      <c r="K18" s="34" t="s">
        <v>2</v>
      </c>
      <c r="L18" s="4">
        <v>100</v>
      </c>
    </row>
    <row r="19" spans="2:12" x14ac:dyDescent="0.25">
      <c r="B19" s="4"/>
      <c r="C19" s="4"/>
      <c r="D19" s="4">
        <f>C18</f>
        <v>100</v>
      </c>
      <c r="E19" s="4">
        <f>D19*(1+$L$19)</f>
        <v>110.00000000000001</v>
      </c>
      <c r="F19" s="4">
        <f>E19*(1+$L$19)</f>
        <v>121.00000000000003</v>
      </c>
      <c r="G19" s="4">
        <f>F19*(1+$L$19)</f>
        <v>133.10000000000005</v>
      </c>
      <c r="K19" s="34" t="s">
        <v>3</v>
      </c>
      <c r="L19" s="12">
        <v>0.1</v>
      </c>
    </row>
    <row r="20" spans="2:12" x14ac:dyDescent="0.25">
      <c r="B20" s="4"/>
      <c r="C20" s="4"/>
      <c r="D20" s="4"/>
      <c r="E20" s="4">
        <f>C18</f>
        <v>100</v>
      </c>
      <c r="F20" s="4">
        <f>E20*(1+$L$19)</f>
        <v>110.00000000000001</v>
      </c>
      <c r="G20" s="4">
        <f>F20*(1+$L$19)</f>
        <v>121.00000000000003</v>
      </c>
      <c r="K20" s="34" t="s">
        <v>4</v>
      </c>
      <c r="L20" s="4">
        <v>5</v>
      </c>
    </row>
    <row r="21" spans="2:12" x14ac:dyDescent="0.25">
      <c r="B21" s="4"/>
      <c r="C21" s="4"/>
      <c r="D21" s="4"/>
      <c r="E21" s="4"/>
      <c r="F21" s="4">
        <f>C18</f>
        <v>100</v>
      </c>
      <c r="G21" s="4">
        <f>F21*(1+$L$19)</f>
        <v>110.00000000000001</v>
      </c>
      <c r="K21" s="4"/>
      <c r="L21" s="4"/>
    </row>
    <row r="22" spans="2:12" ht="15.75" thickBot="1" x14ac:dyDescent="0.3">
      <c r="B22" s="4"/>
      <c r="C22" s="10"/>
      <c r="D22" s="10"/>
      <c r="E22" s="10"/>
      <c r="F22" s="10"/>
      <c r="G22" s="10">
        <f>C18</f>
        <v>100</v>
      </c>
      <c r="K22" s="4" t="s">
        <v>5</v>
      </c>
      <c r="L22" s="33">
        <f>L18*((1+L19)^L20-1)/L19</f>
        <v>610.51000000000056</v>
      </c>
    </row>
    <row r="23" spans="2:12" ht="15.75" thickBot="1" x14ac:dyDescent="0.3">
      <c r="C23" s="13">
        <f>SUM(C18)</f>
        <v>100</v>
      </c>
      <c r="D23" s="13">
        <f>SUM(D18:D19)</f>
        <v>210</v>
      </c>
      <c r="E23" s="13">
        <f>SUM(E18:E20)</f>
        <v>331.00000000000006</v>
      </c>
      <c r="F23" s="11">
        <f>SUM(F18:F21)</f>
        <v>464.10000000000008</v>
      </c>
      <c r="G23" s="31">
        <f>SUM(G18:G22)</f>
        <v>610.5100000000001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L25" sqref="L25"/>
    </sheetView>
  </sheetViews>
  <sheetFormatPr defaultRowHeight="15" x14ac:dyDescent="0.25"/>
  <cols>
    <col min="1" max="1" width="20.5703125" customWidth="1"/>
    <col min="16" max="16" width="12.42578125" customWidth="1"/>
  </cols>
  <sheetData>
    <row r="1" spans="1:19" x14ac:dyDescent="0.25">
      <c r="A1" s="18" t="s">
        <v>18</v>
      </c>
    </row>
    <row r="2" spans="1:19" x14ac:dyDescent="0.25">
      <c r="A2" s="32" t="s">
        <v>26</v>
      </c>
      <c r="B2" s="32"/>
      <c r="C2" s="32"/>
    </row>
    <row r="3" spans="1:19" x14ac:dyDescent="0.25">
      <c r="A3" s="35" t="s">
        <v>8</v>
      </c>
      <c r="B3" s="35">
        <v>0</v>
      </c>
      <c r="C3" s="35">
        <v>1</v>
      </c>
      <c r="D3" s="35">
        <v>2</v>
      </c>
      <c r="E3" s="35">
        <v>3</v>
      </c>
      <c r="F3" s="35">
        <v>4</v>
      </c>
      <c r="G3" s="35">
        <v>5</v>
      </c>
      <c r="H3" s="35">
        <v>6</v>
      </c>
      <c r="I3" s="35">
        <v>7</v>
      </c>
      <c r="J3" s="35">
        <v>8</v>
      </c>
      <c r="K3" s="35">
        <v>9</v>
      </c>
      <c r="L3" s="35">
        <v>10</v>
      </c>
      <c r="O3" s="14" t="s">
        <v>9</v>
      </c>
      <c r="P3" s="14"/>
      <c r="Q3" s="14"/>
      <c r="R3" s="14"/>
    </row>
    <row r="4" spans="1:19" x14ac:dyDescent="0.25">
      <c r="A4" s="36" t="s">
        <v>13</v>
      </c>
      <c r="B4" s="36">
        <f>P8</f>
        <v>2000</v>
      </c>
      <c r="C4" s="36">
        <f>B4*(1+10%)</f>
        <v>2200</v>
      </c>
      <c r="D4" s="36">
        <f t="shared" ref="D4:L4" si="0">C4*(1+10%)</f>
        <v>2420</v>
      </c>
      <c r="E4" s="36">
        <f t="shared" si="0"/>
        <v>2662</v>
      </c>
      <c r="F4" s="36">
        <f t="shared" si="0"/>
        <v>2928.2000000000003</v>
      </c>
      <c r="G4" s="36">
        <f t="shared" si="0"/>
        <v>3221.0200000000004</v>
      </c>
      <c r="H4" s="36">
        <f t="shared" si="0"/>
        <v>3543.1220000000008</v>
      </c>
      <c r="I4" s="36">
        <f t="shared" si="0"/>
        <v>3897.4342000000011</v>
      </c>
      <c r="J4" s="36">
        <f t="shared" si="0"/>
        <v>4287.1776200000013</v>
      </c>
      <c r="K4" s="36">
        <f t="shared" si="0"/>
        <v>4715.8953820000015</v>
      </c>
      <c r="L4" s="36">
        <f t="shared" si="0"/>
        <v>5187.4849202000023</v>
      </c>
      <c r="O4" s="14" t="s">
        <v>19</v>
      </c>
      <c r="P4" s="14"/>
      <c r="Q4" s="14"/>
      <c r="R4" s="14"/>
    </row>
    <row r="5" spans="1:1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9" x14ac:dyDescent="0.25">
      <c r="A6" s="4"/>
      <c r="B6" s="4"/>
      <c r="C6" s="4">
        <f>P12</f>
        <v>325.49078976502307</v>
      </c>
      <c r="D6" s="4">
        <f>C6*(1+$P$9)</f>
        <v>358.03986874152542</v>
      </c>
      <c r="E6" s="4">
        <f t="shared" ref="E6:L6" si="1">D6*(1+$P$9)</f>
        <v>393.84385561567802</v>
      </c>
      <c r="F6" s="4">
        <f t="shared" si="1"/>
        <v>433.22824117724588</v>
      </c>
      <c r="G6" s="4">
        <f t="shared" si="1"/>
        <v>476.5510652949705</v>
      </c>
      <c r="H6" s="4">
        <f t="shared" si="1"/>
        <v>524.20617182446756</v>
      </c>
      <c r="I6" s="4">
        <f t="shared" si="1"/>
        <v>576.62678900691435</v>
      </c>
      <c r="J6" s="4">
        <f t="shared" si="1"/>
        <v>634.28946790760585</v>
      </c>
      <c r="K6" s="4">
        <f t="shared" si="1"/>
        <v>697.71841469836647</v>
      </c>
      <c r="L6" s="4">
        <f t="shared" si="1"/>
        <v>767.49025616820313</v>
      </c>
    </row>
    <row r="7" spans="1:19" x14ac:dyDescent="0.25">
      <c r="A7" s="4"/>
      <c r="B7" s="4"/>
      <c r="C7" s="4"/>
      <c r="D7" s="4">
        <f>C6</f>
        <v>325.49078976502307</v>
      </c>
      <c r="E7" s="4">
        <f>D7*(1+$P$9)</f>
        <v>358.03986874152542</v>
      </c>
      <c r="F7" s="4">
        <f t="shared" ref="F7:L7" si="2">E7*(1+$P$9)</f>
        <v>393.84385561567802</v>
      </c>
      <c r="G7" s="4">
        <f t="shared" si="2"/>
        <v>433.22824117724588</v>
      </c>
      <c r="H7" s="4">
        <f t="shared" si="2"/>
        <v>476.5510652949705</v>
      </c>
      <c r="I7" s="4">
        <f t="shared" si="2"/>
        <v>524.20617182446756</v>
      </c>
      <c r="J7" s="4">
        <f t="shared" si="2"/>
        <v>576.62678900691435</v>
      </c>
      <c r="K7" s="4">
        <f t="shared" si="2"/>
        <v>634.28946790760585</v>
      </c>
      <c r="L7" s="4">
        <f t="shared" si="2"/>
        <v>697.71841469836647</v>
      </c>
      <c r="O7" s="32" t="s">
        <v>27</v>
      </c>
      <c r="P7" s="32"/>
      <c r="Q7" s="32"/>
      <c r="R7" s="32"/>
      <c r="S7" s="32"/>
    </row>
    <row r="8" spans="1:19" x14ac:dyDescent="0.25">
      <c r="A8" s="4"/>
      <c r="B8" s="4"/>
      <c r="C8" s="4"/>
      <c r="D8" s="4"/>
      <c r="E8" s="4">
        <f>C6</f>
        <v>325.49078976502307</v>
      </c>
      <c r="F8" s="4">
        <f>E8*(1+$P$9)</f>
        <v>358.03986874152542</v>
      </c>
      <c r="G8" s="4">
        <f t="shared" ref="G8:L8" si="3">F8*(1+$P$9)</f>
        <v>393.84385561567802</v>
      </c>
      <c r="H8" s="4">
        <f t="shared" si="3"/>
        <v>433.22824117724588</v>
      </c>
      <c r="I8" s="4">
        <f t="shared" si="3"/>
        <v>476.5510652949705</v>
      </c>
      <c r="J8" s="4">
        <f t="shared" si="3"/>
        <v>524.20617182446756</v>
      </c>
      <c r="K8" s="4">
        <f t="shared" si="3"/>
        <v>576.62678900691435</v>
      </c>
      <c r="L8" s="4">
        <f t="shared" si="3"/>
        <v>634.28946790760585</v>
      </c>
      <c r="O8" s="33" t="s">
        <v>2</v>
      </c>
      <c r="P8" s="4">
        <v>2000</v>
      </c>
    </row>
    <row r="9" spans="1:19" x14ac:dyDescent="0.25">
      <c r="A9" s="4"/>
      <c r="B9" s="4"/>
      <c r="C9" s="4"/>
      <c r="D9" s="4"/>
      <c r="E9" s="4"/>
      <c r="F9" s="4">
        <f>C6</f>
        <v>325.49078976502307</v>
      </c>
      <c r="G9" s="4">
        <f>F9*(1+$P$9)</f>
        <v>358.03986874152542</v>
      </c>
      <c r="H9" s="4">
        <f t="shared" ref="H9:L13" si="4">G9*(1+$P$9)</f>
        <v>393.84385561567802</v>
      </c>
      <c r="I9" s="4">
        <f t="shared" si="4"/>
        <v>433.22824117724588</v>
      </c>
      <c r="J9" s="4">
        <f t="shared" si="4"/>
        <v>476.5510652949705</v>
      </c>
      <c r="K9" s="4">
        <f t="shared" si="4"/>
        <v>524.20617182446756</v>
      </c>
      <c r="L9" s="4">
        <f t="shared" si="4"/>
        <v>576.62678900691435</v>
      </c>
      <c r="O9" s="33" t="s">
        <v>3</v>
      </c>
      <c r="P9" s="12">
        <v>0.1</v>
      </c>
    </row>
    <row r="10" spans="1:19" x14ac:dyDescent="0.25">
      <c r="A10" s="4"/>
      <c r="B10" s="4"/>
      <c r="C10" s="4"/>
      <c r="D10" s="4"/>
      <c r="E10" s="4"/>
      <c r="F10" s="4"/>
      <c r="G10" s="4">
        <f>C6</f>
        <v>325.49078976502307</v>
      </c>
      <c r="H10" s="4">
        <f>G10*(1+$P$9)</f>
        <v>358.03986874152542</v>
      </c>
      <c r="I10" s="4">
        <f t="shared" si="4"/>
        <v>393.84385561567802</v>
      </c>
      <c r="J10" s="4">
        <f t="shared" si="4"/>
        <v>433.22824117724588</v>
      </c>
      <c r="K10" s="4">
        <f t="shared" si="4"/>
        <v>476.5510652949705</v>
      </c>
      <c r="L10" s="4">
        <f t="shared" si="4"/>
        <v>524.20617182446756</v>
      </c>
      <c r="O10" s="33" t="s">
        <v>4</v>
      </c>
      <c r="P10" s="4">
        <v>10</v>
      </c>
    </row>
    <row r="11" spans="1:19" ht="15.75" thickBot="1" x14ac:dyDescent="0.3">
      <c r="A11" s="4"/>
      <c r="B11" s="4"/>
      <c r="C11" s="4"/>
      <c r="D11" s="4"/>
      <c r="E11" s="4"/>
      <c r="F11" s="4"/>
      <c r="G11" s="4"/>
      <c r="H11" s="4">
        <f>C6</f>
        <v>325.49078976502307</v>
      </c>
      <c r="I11" s="4">
        <f>H11*(1+$P$9)</f>
        <v>358.03986874152542</v>
      </c>
      <c r="J11" s="4">
        <f t="shared" si="4"/>
        <v>393.84385561567802</v>
      </c>
      <c r="K11" s="4">
        <f t="shared" si="4"/>
        <v>433.22824117724588</v>
      </c>
      <c r="L11" s="4">
        <f t="shared" si="4"/>
        <v>476.5510652949705</v>
      </c>
      <c r="O11" s="41"/>
      <c r="P11" s="10"/>
    </row>
    <row r="12" spans="1:19" ht="15.75" thickBot="1" x14ac:dyDescent="0.3">
      <c r="A12" s="4"/>
      <c r="B12" s="4"/>
      <c r="C12" s="4"/>
      <c r="D12" s="4"/>
      <c r="E12" s="4"/>
      <c r="F12" s="4"/>
      <c r="G12" s="4"/>
      <c r="H12" s="4"/>
      <c r="I12" s="4">
        <f>C6</f>
        <v>325.49078976502307</v>
      </c>
      <c r="J12" s="4">
        <f>I12*(1+$P$9)</f>
        <v>358.03986874152542</v>
      </c>
      <c r="K12" s="4">
        <f t="shared" si="4"/>
        <v>393.84385561567802</v>
      </c>
      <c r="L12" s="4">
        <f t="shared" si="4"/>
        <v>433.22824117724588</v>
      </c>
      <c r="O12" s="42" t="s">
        <v>10</v>
      </c>
      <c r="P12" s="43">
        <f>(P8*P9)/(1-(1+P9)^(-P10))</f>
        <v>325.49078976502307</v>
      </c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>
        <f>C6</f>
        <v>325.49078976502307</v>
      </c>
      <c r="K13" s="4">
        <f>J13*(1+$P$9)</f>
        <v>358.03986874152542</v>
      </c>
      <c r="L13" s="4">
        <f t="shared" si="4"/>
        <v>393.84385561567802</v>
      </c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>
        <f>C6</f>
        <v>325.49078976502307</v>
      </c>
      <c r="L14" s="4">
        <f>K14*(1+$P$9)</f>
        <v>358.03986874152542</v>
      </c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f>C6</f>
        <v>325.49078976502307</v>
      </c>
    </row>
    <row r="16" spans="1:19" x14ac:dyDescent="0.25">
      <c r="A16" s="37" t="s">
        <v>12</v>
      </c>
      <c r="B16" s="37">
        <v>0</v>
      </c>
      <c r="C16" s="37">
        <f>SUM(C6)</f>
        <v>325.49078976502307</v>
      </c>
      <c r="D16" s="37">
        <f>SUM(D6:D7)</f>
        <v>683.53065850654843</v>
      </c>
      <c r="E16" s="37">
        <f>SUM(E6:E8)</f>
        <v>1077.3745141222264</v>
      </c>
      <c r="F16" s="37">
        <f>SUM(F6:F9)</f>
        <v>1510.6027552994724</v>
      </c>
      <c r="G16" s="37">
        <f>SUM(G6:G10)</f>
        <v>1987.1538205944428</v>
      </c>
      <c r="H16" s="37">
        <f>SUM(H6:H11)</f>
        <v>2511.3599924189107</v>
      </c>
      <c r="I16" s="37">
        <f>SUM(I6:I12)</f>
        <v>3087.986781425825</v>
      </c>
      <c r="J16" s="37">
        <f>SUM(J6:J13)</f>
        <v>3722.2762493334308</v>
      </c>
      <c r="K16" s="37">
        <f>SUM(K6:K14)</f>
        <v>4419.9946640317967</v>
      </c>
      <c r="L16" s="37">
        <f>SUM(L6:L15)</f>
        <v>5187.4849202000005</v>
      </c>
    </row>
    <row r="17" spans="1:12" ht="15.75" thickBo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5.75" thickBot="1" x14ac:dyDescent="0.3">
      <c r="A18" s="38" t="s">
        <v>11</v>
      </c>
      <c r="B18" s="39">
        <f>B4-B16</f>
        <v>2000</v>
      </c>
      <c r="C18" s="39">
        <f>C4-C16</f>
        <v>1874.509210234977</v>
      </c>
      <c r="D18" s="39">
        <f t="shared" ref="D18:L18" si="5">D4-D16</f>
        <v>1736.4693414934516</v>
      </c>
      <c r="E18" s="39">
        <f t="shared" si="5"/>
        <v>1584.6254858777736</v>
      </c>
      <c r="F18" s="39">
        <f t="shared" si="5"/>
        <v>1417.5972447005279</v>
      </c>
      <c r="G18" s="39">
        <f t="shared" si="5"/>
        <v>1233.8661794055577</v>
      </c>
      <c r="H18" s="39">
        <f t="shared" si="5"/>
        <v>1031.7620075810901</v>
      </c>
      <c r="I18" s="39">
        <f t="shared" si="5"/>
        <v>809.44741857417603</v>
      </c>
      <c r="J18" s="39">
        <f t="shared" si="5"/>
        <v>564.90137066657053</v>
      </c>
      <c r="K18" s="39">
        <f t="shared" si="5"/>
        <v>295.90071796820484</v>
      </c>
      <c r="L18" s="40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Compounded Sum</vt:lpstr>
      <vt:lpstr>Ordinary Annuity</vt:lpstr>
      <vt:lpstr>Loan amortization</vt:lpstr>
    </vt:vector>
  </TitlesOfParts>
  <Company>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Radford University</cp:lastModifiedBy>
  <dcterms:created xsi:type="dcterms:W3CDTF">2014-03-15T12:43:37Z</dcterms:created>
  <dcterms:modified xsi:type="dcterms:W3CDTF">2014-06-14T02:02:16Z</dcterms:modified>
</cp:coreProperties>
</file>